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unovodstvo\Desktop\Ana Vukušić\Plan nabave 2023\"/>
    </mc:Choice>
  </mc:AlternateContent>
  <xr:revisionPtr revIDLastSave="0" documentId="13_ncr:1_{F802BBF3-2565-4A40-8019-76FF274999E9}" xr6:coauthVersionLast="47" xr6:coauthVersionMax="47" xr10:uidLastSave="{00000000-0000-0000-0000-000000000000}"/>
  <bookViews>
    <workbookView xWindow="-120" yWindow="-120" windowWidth="29040" windowHeight="15840" xr2:uid="{B7B1595B-C616-4235-8756-981911E56FC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5" i="1" l="1"/>
  <c r="E12" i="1"/>
  <c r="F12" i="1"/>
  <c r="E23" i="1"/>
  <c r="E27" i="1"/>
  <c r="F27" i="1"/>
  <c r="E30" i="1"/>
  <c r="E37" i="1"/>
  <c r="E44" i="1"/>
  <c r="F44" i="1"/>
  <c r="E48" i="1"/>
  <c r="F48" i="1"/>
  <c r="E50" i="1"/>
  <c r="F50" i="1"/>
  <c r="E52" i="1"/>
  <c r="F52" i="1"/>
  <c r="E57" i="1"/>
  <c r="E60" i="1"/>
  <c r="F60" i="1"/>
  <c r="E63" i="1"/>
  <c r="F63" i="1"/>
  <c r="E65" i="1"/>
  <c r="F65" i="1"/>
  <c r="E68" i="1"/>
  <c r="F68" i="1"/>
  <c r="F67" i="1" s="1"/>
  <c r="E72" i="1"/>
  <c r="E76" i="1"/>
  <c r="F76" i="1"/>
  <c r="E80" i="1"/>
  <c r="F80" i="1"/>
  <c r="F79" i="1" s="1"/>
  <c r="E86" i="1"/>
  <c r="F43" i="1" l="1"/>
  <c r="F89" i="1"/>
  <c r="F11" i="1"/>
  <c r="E89" i="1"/>
</calcChain>
</file>

<file path=xl/sharedStrings.xml><?xml version="1.0" encoding="utf-8"?>
<sst xmlns="http://schemas.openxmlformats.org/spreadsheetml/2006/main" count="302" uniqueCount="220">
  <si>
    <t>DRVODJELJSKA ŠKOLA ZAGREB</t>
  </si>
  <si>
    <t>SAVSKA CESTA 86, ZAGREB</t>
  </si>
  <si>
    <t>Na temelju utvrđenog Financijskog plana od Strane Školskog odbora na sjednici održanoj 16. prosinca 2021.g.,</t>
  </si>
  <si>
    <t xml:space="preserve">a sukladno člankom 20. Zakona o javnoj nabavi (N.N. 120/2016) donesen je </t>
  </si>
  <si>
    <t>Procijenjena</t>
  </si>
  <si>
    <t>Planirana</t>
  </si>
  <si>
    <t>Planirano trajanje</t>
  </si>
  <si>
    <t>Red.</t>
  </si>
  <si>
    <t>Konto iz</t>
  </si>
  <si>
    <t>CPV oznaka</t>
  </si>
  <si>
    <t>Predmet nabave</t>
  </si>
  <si>
    <t>vrijednost</t>
  </si>
  <si>
    <t>Postupak</t>
  </si>
  <si>
    <t xml:space="preserve">ugovora o javnoj </t>
  </si>
  <si>
    <t>br.</t>
  </si>
  <si>
    <t>finan.</t>
  </si>
  <si>
    <t xml:space="preserve">nabave </t>
  </si>
  <si>
    <t>nabave</t>
  </si>
  <si>
    <t xml:space="preserve">nabavi/okvirnog </t>
  </si>
  <si>
    <t>plana</t>
  </si>
  <si>
    <t>bez PDV-a</t>
  </si>
  <si>
    <t>s PDV-om</t>
  </si>
  <si>
    <t>sporazuma</t>
  </si>
  <si>
    <t>I. RASHODI ZA METERIJAL I ENERGIJU</t>
  </si>
  <si>
    <t>1.</t>
  </si>
  <si>
    <t>Uredski materijal i ostali materijalni rashodi</t>
  </si>
  <si>
    <t>1.1.</t>
  </si>
  <si>
    <t>22800000-8</t>
  </si>
  <si>
    <t>Papirnati ili kartonski registri, knjigovodstvene knjige, uvezi, obrasci i drugi tiskani uredski materijal</t>
  </si>
  <si>
    <t>Jednostavna nabava</t>
  </si>
  <si>
    <t>Tijekom godine</t>
  </si>
  <si>
    <t>30100000-0</t>
  </si>
  <si>
    <t>Uredski strojevi, oprema i potrepštine osim računala</t>
  </si>
  <si>
    <t>30197643-5</t>
  </si>
  <si>
    <t>Fotokopirni papir</t>
  </si>
  <si>
    <t>30125110-5</t>
  </si>
  <si>
    <t>Toneri i tinte</t>
  </si>
  <si>
    <t>22200000-2</t>
  </si>
  <si>
    <t>Literatura (publikacije, časopisi, glasila, knjige i ostalo)</t>
  </si>
  <si>
    <t>39830000-9</t>
  </si>
  <si>
    <t>Materijal za čišćenje i održavanje</t>
  </si>
  <si>
    <t>33760000-5</t>
  </si>
  <si>
    <t>Materijal za higijenu</t>
  </si>
  <si>
    <t>1.2.</t>
  </si>
  <si>
    <t>03410000-7</t>
  </si>
  <si>
    <t>Drvo</t>
  </si>
  <si>
    <t>44800000-8</t>
  </si>
  <si>
    <t>Boje, lakovi i smole</t>
  </si>
  <si>
    <t>14810000-2</t>
  </si>
  <si>
    <t>Brusni proizvodi (abrazivi)</t>
  </si>
  <si>
    <t>2.</t>
  </si>
  <si>
    <t>Materijal i sirovine</t>
  </si>
  <si>
    <t>2.1.</t>
  </si>
  <si>
    <t>03451100-7</t>
  </si>
  <si>
    <t>Sadnice</t>
  </si>
  <si>
    <t>2.2.</t>
  </si>
  <si>
    <t>15612500-6</t>
  </si>
  <si>
    <t>Namirnice</t>
  </si>
  <si>
    <t>2.3.</t>
  </si>
  <si>
    <t>39162110-9</t>
  </si>
  <si>
    <t>Materijal za nastavu</t>
  </si>
  <si>
    <t>3.</t>
  </si>
  <si>
    <t>Energija</t>
  </si>
  <si>
    <t>Okvirni sporazum</t>
  </si>
  <si>
    <t>3.1.</t>
  </si>
  <si>
    <t>09310000-5</t>
  </si>
  <si>
    <t>Električna energija</t>
  </si>
  <si>
    <t>3.2.</t>
  </si>
  <si>
    <t>09123000-7</t>
  </si>
  <si>
    <t>Plin</t>
  </si>
  <si>
    <t>4.</t>
  </si>
  <si>
    <t>Materijal i dijelovi za tekuće investicijsko</t>
  </si>
  <si>
    <t>održavanje</t>
  </si>
  <si>
    <t>44191000-5</t>
  </si>
  <si>
    <t>Razni građevinski materijali od drva</t>
  </si>
  <si>
    <t>44000000-0</t>
  </si>
  <si>
    <t>Materijal za održavanje građevine i opreme</t>
  </si>
  <si>
    <t>14820000-5</t>
  </si>
  <si>
    <t>Staklo</t>
  </si>
  <si>
    <t>44520000-1</t>
  </si>
  <si>
    <t>Brave, ključevi i šarke</t>
  </si>
  <si>
    <t>5.</t>
  </si>
  <si>
    <t>Sitni inventar</t>
  </si>
  <si>
    <t>5.1.</t>
  </si>
  <si>
    <t>30190000-7</t>
  </si>
  <si>
    <t>Razna uredska oprema i potrepštine</t>
  </si>
  <si>
    <t>44512000-2</t>
  </si>
  <si>
    <t>Razni ručni alati</t>
  </si>
  <si>
    <t>30230000-0</t>
  </si>
  <si>
    <t>Računalna oprema</t>
  </si>
  <si>
    <t>37400000-2</t>
  </si>
  <si>
    <t>Proizvodi za sport i oprema</t>
  </si>
  <si>
    <t>5.2.</t>
  </si>
  <si>
    <t>18000000-9</t>
  </si>
  <si>
    <t>Službena, radna i zaštitna odjeća i obuća</t>
  </si>
  <si>
    <t>II. RASHODI ZA USLUGE</t>
  </si>
  <si>
    <t>6.</t>
  </si>
  <si>
    <t>Usluge telefona, pošte i prijevoza</t>
  </si>
  <si>
    <t>6.1.</t>
  </si>
  <si>
    <t>64200000-8</t>
  </si>
  <si>
    <t>Usluge telefona</t>
  </si>
  <si>
    <t>Ugovor</t>
  </si>
  <si>
    <t>6.2.</t>
  </si>
  <si>
    <t>64112000-4</t>
  </si>
  <si>
    <t>Poštanske usluge-pisma</t>
  </si>
  <si>
    <t>6.3.</t>
  </si>
  <si>
    <t>60000000-8</t>
  </si>
  <si>
    <t>Ostale usluge prijevoza</t>
  </si>
  <si>
    <t>7.</t>
  </si>
  <si>
    <t>Usluge tekućeg i investicijskog održavanja</t>
  </si>
  <si>
    <t>7.1.</t>
  </si>
  <si>
    <t>50000000-5</t>
  </si>
  <si>
    <t>8.</t>
  </si>
  <si>
    <t>Usluge promidžbe i informiranja</t>
  </si>
  <si>
    <t>8.1.</t>
  </si>
  <si>
    <t>79341000-6</t>
  </si>
  <si>
    <t>Ostale usluge promidžbe i informiranja</t>
  </si>
  <si>
    <t>9.</t>
  </si>
  <si>
    <t>Komunalne usluge</t>
  </si>
  <si>
    <t>9.1.</t>
  </si>
  <si>
    <t>65100000-4</t>
  </si>
  <si>
    <t>Opskrba vodom</t>
  </si>
  <si>
    <t>9.2.</t>
  </si>
  <si>
    <t>65000000-3</t>
  </si>
  <si>
    <t>Iznošenje i odvoz smeća</t>
  </si>
  <si>
    <t>9.3.</t>
  </si>
  <si>
    <t>90915000-4</t>
  </si>
  <si>
    <t>Dimnjačarske usluge</t>
  </si>
  <si>
    <t>10.</t>
  </si>
  <si>
    <t>Zakupnine i najamnine</t>
  </si>
  <si>
    <t>11.</t>
  </si>
  <si>
    <t>Zdravstvene i veterinarske usluge</t>
  </si>
  <si>
    <t>11.1.</t>
  </si>
  <si>
    <t>85100000-0</t>
  </si>
  <si>
    <t>Sistematski pregledi zaposlenika</t>
  </si>
  <si>
    <t>11.2.</t>
  </si>
  <si>
    <t>85145000-7</t>
  </si>
  <si>
    <t>Labaratorijske usluge</t>
  </si>
  <si>
    <t>12.</t>
  </si>
  <si>
    <t>Intelekturalne i osobne usluge</t>
  </si>
  <si>
    <t>12.1.</t>
  </si>
  <si>
    <t>80210000-9</t>
  </si>
  <si>
    <t>Ugovori o djelu</t>
  </si>
  <si>
    <t>12.2.</t>
  </si>
  <si>
    <t>79110000-8</t>
  </si>
  <si>
    <t>Usluge odvjetnika i pravnog savjetovanja</t>
  </si>
  <si>
    <t>13.</t>
  </si>
  <si>
    <t>Računalne usluge</t>
  </si>
  <si>
    <t>13.1.</t>
  </si>
  <si>
    <t>50312000-5</t>
  </si>
  <si>
    <t>Usluge ažuriranja računalnih baza</t>
  </si>
  <si>
    <t>14.</t>
  </si>
  <si>
    <t>Ostale usluge</t>
  </si>
  <si>
    <t>14.1.</t>
  </si>
  <si>
    <t>98300000-6</t>
  </si>
  <si>
    <t>Ostale nespomenute usluge</t>
  </si>
  <si>
    <t>III. OSTALI NESPOMENUTI RASHODI POSLOVANJA</t>
  </si>
  <si>
    <t>15.</t>
  </si>
  <si>
    <t>Premije osiguranja</t>
  </si>
  <si>
    <t>15.1.</t>
  </si>
  <si>
    <t>66510000-8</t>
  </si>
  <si>
    <t>Premije osiguranja imovine</t>
  </si>
  <si>
    <t>15.2.</t>
  </si>
  <si>
    <t>66513000-9</t>
  </si>
  <si>
    <t>Premije osiguranja zaposlenih</t>
  </si>
  <si>
    <t>15.3.</t>
  </si>
  <si>
    <t>66512100-3</t>
  </si>
  <si>
    <t>Premije osiguranja od nezgode</t>
  </si>
  <si>
    <t>16.</t>
  </si>
  <si>
    <t>Reprezentacija</t>
  </si>
  <si>
    <t>16.1.</t>
  </si>
  <si>
    <t>55300000-3</t>
  </si>
  <si>
    <t>Ugostiteljske usluge</t>
  </si>
  <si>
    <t>17.</t>
  </si>
  <si>
    <t>98100000-4</t>
  </si>
  <si>
    <t>Članarine</t>
  </si>
  <si>
    <t>18.</t>
  </si>
  <si>
    <t>75100000-7</t>
  </si>
  <si>
    <t>Pristojbe i naknade</t>
  </si>
  <si>
    <t>19.</t>
  </si>
  <si>
    <t>Ostali nespomenuti rashodi</t>
  </si>
  <si>
    <t>19.1.</t>
  </si>
  <si>
    <t>03121210-0</t>
  </si>
  <si>
    <t>Rashodi protokola (vijenci, cvijeće i slično)</t>
  </si>
  <si>
    <t>19.2.</t>
  </si>
  <si>
    <t>22000000-0</t>
  </si>
  <si>
    <t>Ostali nespomenuti rashodi poslovanja</t>
  </si>
  <si>
    <t>IV. OSTALI FINANCIJSKI RASHODI</t>
  </si>
  <si>
    <t>20.</t>
  </si>
  <si>
    <t>Bankarske usluge i usluge platnog prometa</t>
  </si>
  <si>
    <t>20.1.</t>
  </si>
  <si>
    <t>66110000-4</t>
  </si>
  <si>
    <t>Usluge banaka</t>
  </si>
  <si>
    <t>20.2.</t>
  </si>
  <si>
    <t>Usluge platnog prometa</t>
  </si>
  <si>
    <t>21.</t>
  </si>
  <si>
    <t>Zatezne kamate</t>
  </si>
  <si>
    <t>22.</t>
  </si>
  <si>
    <t>Ostali nespomenuti financijski rashodi</t>
  </si>
  <si>
    <t>V. RASHODI ZA NABAVU NEFINANCIJSKE IMOVINE</t>
  </si>
  <si>
    <t>23.</t>
  </si>
  <si>
    <t>Postrojenja i oprema</t>
  </si>
  <si>
    <t>24.1.</t>
  </si>
  <si>
    <t>42600000-2</t>
  </si>
  <si>
    <t>Uređaji, strojevi i oprema za ostale namjene</t>
  </si>
  <si>
    <t>25.</t>
  </si>
  <si>
    <t>22113000-5</t>
  </si>
  <si>
    <t xml:space="preserve">Knjige </t>
  </si>
  <si>
    <t>Ukupno</t>
  </si>
  <si>
    <t xml:space="preserve">Sukladno članku 12. Zakona o javnoj nabavi (N.N. 120/16.), na postupke nabave robe, usluge i radova čija je procijenjena vrijednost do 200.000,00  </t>
  </si>
  <si>
    <t>kuna odnosno za nabavu radova do 500.000,00 kuna neće se primjenjivati odredbe Zakona o javnoj nabavi.</t>
  </si>
  <si>
    <t>Drvodjeljska škola Zagreb nabavljat će radove i usluge u 2022.g. direktnim ugovaranjem odnosno neposrednom narudžbom od dobavljača</t>
  </si>
  <si>
    <t>ili zaključivanjem odgovarajućeg ugovora, nakon pribavljenje najmanje jedne ponude.</t>
  </si>
  <si>
    <t>Ravnatelj</t>
  </si>
  <si>
    <t>Klasa: 602-03/21-05/38</t>
  </si>
  <si>
    <t>Jadranka Pejčić, prof</t>
  </si>
  <si>
    <t>Ur.broj: 251-87-05-21-4</t>
  </si>
  <si>
    <t>PLAN NABAVE ZA 2023.godinu</t>
  </si>
  <si>
    <t>Ova Odluka o Planu nabave za 2022. godinu se objavljujje na Internet stranici Škole i primjenjuje se u 2023.godini.</t>
  </si>
  <si>
    <t>Zagreb, 21. prosinca  2022.g.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</si>
</sst>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4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 Narrow"/>
      <family val="2"/>
      <charset val="238"/>
    </font>
    <font>
      <sz val="10"/>
      <color rgb="FF333333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4" fontId="4" fillId="0" borderId="7" xfId="0" applyNumberFormat="1" applyFont="1" applyBorder="1" applyAlignment="1">
      <alignment horizontal="right"/>
    </xf>
    <xf numFmtId="4" fontId="4" fillId="0" borderId="7" xfId="0" applyNumberFormat="1" applyFont="1" applyBorder="1"/>
    <xf numFmtId="4" fontId="6" fillId="0" borderId="7" xfId="0" applyNumberFormat="1" applyFont="1" applyBorder="1"/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7" xfId="0" applyFont="1" applyBorder="1"/>
    <xf numFmtId="0" fontId="7" fillId="0" borderId="0" xfId="0" applyFont="1" applyAlignment="1">
      <alignment horizontal="center"/>
    </xf>
    <xf numFmtId="0" fontId="8" fillId="0" borderId="1" xfId="0" applyFont="1" applyBorder="1"/>
    <xf numFmtId="4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7" xfId="0" applyFont="1" applyBorder="1"/>
    <xf numFmtId="0" fontId="8" fillId="0" borderId="0" xfId="0" applyFont="1"/>
    <xf numFmtId="0" fontId="8" fillId="2" borderId="7" xfId="0" applyFont="1" applyFill="1" applyBorder="1"/>
    <xf numFmtId="4" fontId="6" fillId="0" borderId="1" xfId="0" applyNumberFormat="1" applyFont="1" applyBorder="1" applyAlignment="1">
      <alignment horizontal="right"/>
    </xf>
    <xf numFmtId="0" fontId="8" fillId="2" borderId="1" xfId="0" applyFont="1" applyFill="1" applyBorder="1"/>
    <xf numFmtId="0" fontId="4" fillId="2" borderId="1" xfId="0" applyFont="1" applyFill="1" applyBorder="1"/>
    <xf numFmtId="4" fontId="4" fillId="0" borderId="1" xfId="0" applyNumberFormat="1" applyFont="1" applyBorder="1" applyAlignment="1">
      <alignment horizontal="right"/>
    </xf>
    <xf numFmtId="4" fontId="4" fillId="2" borderId="1" xfId="0" applyNumberFormat="1" applyFont="1" applyFill="1" applyBorder="1"/>
    <xf numFmtId="1" fontId="6" fillId="2" borderId="1" xfId="0" applyNumberFormat="1" applyFont="1" applyFill="1" applyBorder="1"/>
    <xf numFmtId="0" fontId="6" fillId="2" borderId="1" xfId="0" applyFont="1" applyFill="1" applyBorder="1"/>
    <xf numFmtId="0" fontId="4" fillId="2" borderId="8" xfId="0" applyFont="1" applyFill="1" applyBorder="1"/>
    <xf numFmtId="0" fontId="4" fillId="0" borderId="8" xfId="0" applyFont="1" applyBorder="1"/>
    <xf numFmtId="0" fontId="8" fillId="0" borderId="7" xfId="0" applyFont="1" applyBorder="1" applyAlignment="1">
      <alignment horizontal="left"/>
    </xf>
    <xf numFmtId="0" fontId="8" fillId="0" borderId="6" xfId="0" applyFont="1" applyBorder="1"/>
    <xf numFmtId="4" fontId="6" fillId="0" borderId="8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2" borderId="7" xfId="0" applyFont="1" applyFill="1" applyBorder="1"/>
    <xf numFmtId="0" fontId="6" fillId="2" borderId="7" xfId="0" applyFont="1" applyFill="1" applyBorder="1"/>
    <xf numFmtId="4" fontId="6" fillId="0" borderId="7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16" fontId="4" fillId="2" borderId="7" xfId="0" applyNumberFormat="1" applyFont="1" applyFill="1" applyBorder="1"/>
    <xf numFmtId="4" fontId="6" fillId="2" borderId="7" xfId="0" applyNumberFormat="1" applyFont="1" applyFill="1" applyBorder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6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" fontId="6" fillId="0" borderId="0" xfId="0" applyNumberFormat="1" applyFont="1"/>
    <xf numFmtId="0" fontId="2" fillId="0" borderId="0" xfId="0" applyFont="1" applyAlignment="1">
      <alignment horizontal="right"/>
    </xf>
    <xf numFmtId="4" fontId="2" fillId="0" borderId="0" xfId="0" applyNumberFormat="1" applyFont="1"/>
    <xf numFmtId="4" fontId="6" fillId="0" borderId="2" xfId="0" applyNumberFormat="1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vertical="center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/>
    </xf>
    <xf numFmtId="4" fontId="4" fillId="3" borderId="5" xfId="0" applyNumberFormat="1" applyFont="1" applyFill="1" applyBorder="1" applyAlignment="1">
      <alignment horizontal="right"/>
    </xf>
    <xf numFmtId="4" fontId="1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43" fontId="11" fillId="0" borderId="7" xfId="1" applyFont="1" applyBorder="1"/>
    <xf numFmtId="0" fontId="12" fillId="0" borderId="0" xfId="0" applyFont="1"/>
    <xf numFmtId="4" fontId="13" fillId="0" borderId="0" xfId="0" applyNumberFormat="1" applyFont="1"/>
    <xf numFmtId="4" fontId="6" fillId="0" borderId="1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" fontId="6" fillId="2" borderId="1" xfId="0" applyNumberFormat="1" applyFont="1" applyFill="1" applyBorder="1" applyAlignment="1">
      <alignment horizontal="left" vertical="center"/>
    </xf>
    <xf numFmtId="16" fontId="6" fillId="2" borderId="2" xfId="0" applyNumberFormat="1" applyFont="1" applyFill="1" applyBorder="1" applyAlignment="1">
      <alignment horizontal="left" vertical="center"/>
    </xf>
    <xf numFmtId="16" fontId="6" fillId="2" borderId="8" xfId="0" applyNumberFormat="1" applyFont="1" applyFill="1" applyBorder="1" applyAlignment="1">
      <alignment horizontal="left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27D08-B516-4074-9A47-BED0F3066A2D}">
  <sheetPr>
    <pageSetUpPr fitToPage="1"/>
  </sheetPr>
  <dimension ref="A1:H99"/>
  <sheetViews>
    <sheetView tabSelected="1" zoomScale="90" zoomScaleNormal="90" workbookViewId="0">
      <selection activeCell="C18" sqref="C18"/>
    </sheetView>
  </sheetViews>
  <sheetFormatPr defaultRowHeight="15" x14ac:dyDescent="0.25"/>
  <cols>
    <col min="1" max="1" width="6.85546875" customWidth="1"/>
    <col min="2" max="2" width="18.42578125" customWidth="1"/>
    <col min="3" max="3" width="19.7109375" customWidth="1"/>
    <col min="4" max="4" width="48.85546875" customWidth="1"/>
    <col min="5" max="8" width="19.7109375" customWidth="1"/>
  </cols>
  <sheetData>
    <row r="1" spans="1:8" ht="16.5" x14ac:dyDescent="0.3">
      <c r="A1" s="1" t="s">
        <v>0</v>
      </c>
      <c r="B1" s="1"/>
      <c r="C1" s="1"/>
      <c r="D1" s="1"/>
      <c r="E1" s="1"/>
      <c r="F1" s="2"/>
      <c r="G1" s="2"/>
      <c r="H1" s="2"/>
    </row>
    <row r="2" spans="1:8" ht="16.5" x14ac:dyDescent="0.3">
      <c r="A2" s="2" t="s">
        <v>1</v>
      </c>
      <c r="B2" s="2"/>
      <c r="C2" s="2"/>
      <c r="D2" s="2"/>
      <c r="E2" s="2"/>
      <c r="F2" s="2"/>
      <c r="G2" s="2"/>
      <c r="H2" s="2"/>
    </row>
    <row r="3" spans="1:8" ht="16.5" x14ac:dyDescent="0.25">
      <c r="A3" s="86" t="s">
        <v>2</v>
      </c>
      <c r="B3" s="86"/>
      <c r="C3" s="86"/>
      <c r="D3" s="86"/>
      <c r="E3" s="86"/>
      <c r="F3" s="86"/>
      <c r="G3" s="86"/>
      <c r="H3" s="86"/>
    </row>
    <row r="4" spans="1:8" ht="16.5" x14ac:dyDescent="0.25">
      <c r="A4" s="86" t="s">
        <v>3</v>
      </c>
      <c r="B4" s="86"/>
      <c r="C4" s="86"/>
      <c r="D4" s="86"/>
      <c r="E4" s="86"/>
      <c r="F4" s="86"/>
      <c r="G4" s="86"/>
      <c r="H4" s="86"/>
    </row>
    <row r="5" spans="1:8" ht="18" x14ac:dyDescent="0.25">
      <c r="A5" s="87" t="s">
        <v>217</v>
      </c>
      <c r="B5" s="87"/>
      <c r="C5" s="87"/>
      <c r="D5" s="87"/>
      <c r="E5" s="87"/>
      <c r="F5" s="87"/>
      <c r="G5" s="87"/>
      <c r="H5" s="87"/>
    </row>
    <row r="6" spans="1:8" ht="16.5" x14ac:dyDescent="0.3">
      <c r="A6" s="2"/>
      <c r="B6" s="2"/>
      <c r="C6" s="2"/>
      <c r="D6" s="2"/>
      <c r="E6" s="2"/>
      <c r="F6" s="2"/>
      <c r="G6" s="2"/>
      <c r="H6" s="2"/>
    </row>
    <row r="7" spans="1:8" ht="16.5" x14ac:dyDescent="0.3">
      <c r="A7" s="3"/>
      <c r="B7" s="3"/>
      <c r="C7" s="3"/>
      <c r="D7" s="3"/>
      <c r="E7" s="4" t="s">
        <v>4</v>
      </c>
      <c r="F7" s="4" t="s">
        <v>5</v>
      </c>
      <c r="G7" s="5"/>
      <c r="H7" s="4" t="s">
        <v>6</v>
      </c>
    </row>
    <row r="8" spans="1:8" ht="16.5" x14ac:dyDescent="0.3">
      <c r="A8" s="6" t="s">
        <v>7</v>
      </c>
      <c r="B8" s="7" t="s">
        <v>8</v>
      </c>
      <c r="C8" s="7" t="s">
        <v>9</v>
      </c>
      <c r="D8" s="7" t="s">
        <v>10</v>
      </c>
      <c r="E8" s="8" t="s">
        <v>11</v>
      </c>
      <c r="F8" s="9" t="s">
        <v>11</v>
      </c>
      <c r="G8" s="8" t="s">
        <v>12</v>
      </c>
      <c r="H8" s="8" t="s">
        <v>13</v>
      </c>
    </row>
    <row r="9" spans="1:8" ht="16.5" x14ac:dyDescent="0.3">
      <c r="A9" s="6" t="s">
        <v>14</v>
      </c>
      <c r="B9" s="7" t="s">
        <v>15</v>
      </c>
      <c r="C9" s="7"/>
      <c r="D9" s="7"/>
      <c r="E9" s="8" t="s">
        <v>16</v>
      </c>
      <c r="F9" s="10" t="s">
        <v>17</v>
      </c>
      <c r="G9" s="8" t="s">
        <v>17</v>
      </c>
      <c r="H9" s="8" t="s">
        <v>18</v>
      </c>
    </row>
    <row r="10" spans="1:8" ht="16.5" x14ac:dyDescent="0.3">
      <c r="A10" s="6"/>
      <c r="B10" s="7" t="s">
        <v>19</v>
      </c>
      <c r="C10" s="7"/>
      <c r="D10" s="7"/>
      <c r="E10" s="11" t="s">
        <v>20</v>
      </c>
      <c r="F10" s="12" t="s">
        <v>21</v>
      </c>
      <c r="G10" s="8"/>
      <c r="H10" s="8" t="s">
        <v>22</v>
      </c>
    </row>
    <row r="11" spans="1:8" ht="16.5" x14ac:dyDescent="0.3">
      <c r="A11" s="77"/>
      <c r="B11" s="78"/>
      <c r="C11" s="78"/>
      <c r="D11" s="78" t="s">
        <v>23</v>
      </c>
      <c r="E11" s="72"/>
      <c r="F11" s="72">
        <f>F12+F23+F27+F30+F37+F42</f>
        <v>494790.64000000007</v>
      </c>
      <c r="G11" s="78"/>
      <c r="H11" s="79"/>
    </row>
    <row r="12" spans="1:8" x14ac:dyDescent="0.25">
      <c r="A12" s="13" t="s">
        <v>24</v>
      </c>
      <c r="B12" s="14">
        <v>322</v>
      </c>
      <c r="C12" s="14"/>
      <c r="D12" s="13" t="s">
        <v>25</v>
      </c>
      <c r="E12" s="15">
        <f>SUM(E13:E20)</f>
        <v>0</v>
      </c>
      <c r="F12" s="16">
        <f>SUM(F13:F22)</f>
        <v>133059.28</v>
      </c>
      <c r="G12" s="17"/>
      <c r="H12" s="17"/>
    </row>
    <row r="13" spans="1:8" ht="128.25" customHeight="1" x14ac:dyDescent="0.25">
      <c r="A13" s="88" t="s">
        <v>26</v>
      </c>
      <c r="B13" s="89">
        <v>32211</v>
      </c>
      <c r="C13" s="18" t="s">
        <v>27</v>
      </c>
      <c r="D13" s="19" t="s">
        <v>28</v>
      </c>
      <c r="E13" s="83"/>
      <c r="F13" s="83">
        <v>133059.28</v>
      </c>
      <c r="G13" s="83" t="s">
        <v>29</v>
      </c>
      <c r="H13" s="83" t="s">
        <v>30</v>
      </c>
    </row>
    <row r="14" spans="1:8" x14ac:dyDescent="0.25">
      <c r="A14" s="88"/>
      <c r="B14" s="90"/>
      <c r="C14" s="18" t="s">
        <v>31</v>
      </c>
      <c r="D14" s="20" t="s">
        <v>32</v>
      </c>
      <c r="E14" s="85"/>
      <c r="F14" s="85"/>
      <c r="G14" s="84"/>
      <c r="H14" s="84"/>
    </row>
    <row r="15" spans="1:8" x14ac:dyDescent="0.25">
      <c r="A15" s="88"/>
      <c r="B15" s="91"/>
      <c r="C15" s="21" t="s">
        <v>33</v>
      </c>
      <c r="D15" s="22" t="s">
        <v>34</v>
      </c>
      <c r="E15" s="85"/>
      <c r="F15" s="85"/>
      <c r="G15" s="23" t="s">
        <v>29</v>
      </c>
      <c r="H15" s="23" t="s">
        <v>30</v>
      </c>
    </row>
    <row r="16" spans="1:8" x14ac:dyDescent="0.25">
      <c r="A16" s="88"/>
      <c r="B16" s="24">
        <v>32211</v>
      </c>
      <c r="C16" s="18" t="s">
        <v>35</v>
      </c>
      <c r="D16" s="25" t="s">
        <v>36</v>
      </c>
      <c r="E16" s="85"/>
      <c r="F16" s="85"/>
      <c r="G16" s="26" t="s">
        <v>29</v>
      </c>
      <c r="H16" s="26" t="s">
        <v>30</v>
      </c>
    </row>
    <row r="17" spans="1:8" x14ac:dyDescent="0.25">
      <c r="A17" s="88"/>
      <c r="B17" s="27">
        <v>32212</v>
      </c>
      <c r="C17" s="27" t="s">
        <v>37</v>
      </c>
      <c r="D17" s="25" t="s">
        <v>38</v>
      </c>
      <c r="E17" s="65"/>
      <c r="F17" s="85"/>
      <c r="G17" s="28" t="s">
        <v>29</v>
      </c>
      <c r="H17" s="28" t="s">
        <v>30</v>
      </c>
    </row>
    <row r="18" spans="1:8" x14ac:dyDescent="0.25">
      <c r="A18" s="88"/>
      <c r="B18" s="24">
        <v>32214</v>
      </c>
      <c r="C18" s="29" t="s">
        <v>39</v>
      </c>
      <c r="D18" s="25" t="s">
        <v>40</v>
      </c>
      <c r="E18" s="65"/>
      <c r="F18" s="85"/>
      <c r="G18" s="30" t="s">
        <v>29</v>
      </c>
      <c r="H18" s="30" t="s">
        <v>30</v>
      </c>
    </row>
    <row r="19" spans="1:8" x14ac:dyDescent="0.25">
      <c r="A19" s="88"/>
      <c r="B19" s="31">
        <v>32216</v>
      </c>
      <c r="C19" s="32" t="s">
        <v>41</v>
      </c>
      <c r="D19" s="33" t="s">
        <v>42</v>
      </c>
      <c r="E19" s="66"/>
      <c r="F19" s="85"/>
      <c r="G19" s="30" t="s">
        <v>29</v>
      </c>
      <c r="H19" s="30" t="s">
        <v>30</v>
      </c>
    </row>
    <row r="20" spans="1:8" x14ac:dyDescent="0.25">
      <c r="A20" s="88" t="s">
        <v>43</v>
      </c>
      <c r="B20" s="89">
        <v>32219</v>
      </c>
      <c r="C20" s="18" t="s">
        <v>44</v>
      </c>
      <c r="D20" s="20" t="s">
        <v>45</v>
      </c>
      <c r="E20" s="92"/>
      <c r="F20" s="85"/>
      <c r="G20" s="83" t="s">
        <v>29</v>
      </c>
      <c r="H20" s="83" t="s">
        <v>30</v>
      </c>
    </row>
    <row r="21" spans="1:8" x14ac:dyDescent="0.25">
      <c r="A21" s="88"/>
      <c r="B21" s="90"/>
      <c r="C21" s="32" t="s">
        <v>46</v>
      </c>
      <c r="D21" s="34" t="s">
        <v>47</v>
      </c>
      <c r="E21" s="93"/>
      <c r="F21" s="85"/>
      <c r="G21" s="85"/>
      <c r="H21" s="85"/>
    </row>
    <row r="22" spans="1:8" x14ac:dyDescent="0.25">
      <c r="A22" s="88"/>
      <c r="B22" s="91"/>
      <c r="C22" s="18" t="s">
        <v>48</v>
      </c>
      <c r="D22" s="20" t="s">
        <v>49</v>
      </c>
      <c r="E22" s="94"/>
      <c r="F22" s="84"/>
      <c r="G22" s="84"/>
      <c r="H22" s="84"/>
    </row>
    <row r="23" spans="1:8" x14ac:dyDescent="0.25">
      <c r="A23" s="13" t="s">
        <v>50</v>
      </c>
      <c r="B23" s="14">
        <v>3222</v>
      </c>
      <c r="C23" s="14"/>
      <c r="D23" s="13" t="s">
        <v>51</v>
      </c>
      <c r="E23" s="15">
        <f>SUM(E24:E26)</f>
        <v>0</v>
      </c>
      <c r="F23" s="68">
        <v>22980.23</v>
      </c>
      <c r="G23" s="30"/>
      <c r="H23" s="30"/>
    </row>
    <row r="24" spans="1:8" x14ac:dyDescent="0.25">
      <c r="A24" s="35" t="s">
        <v>52</v>
      </c>
      <c r="B24" s="24">
        <v>3222</v>
      </c>
      <c r="C24" s="32" t="s">
        <v>53</v>
      </c>
      <c r="D24" s="25" t="s">
        <v>54</v>
      </c>
      <c r="E24" s="36"/>
      <c r="F24" s="85">
        <v>22980.23</v>
      </c>
      <c r="G24" s="26" t="s">
        <v>29</v>
      </c>
      <c r="H24" s="26" t="s">
        <v>30</v>
      </c>
    </row>
    <row r="25" spans="1:8" x14ac:dyDescent="0.25">
      <c r="A25" s="35" t="s">
        <v>55</v>
      </c>
      <c r="B25" s="24">
        <v>3222</v>
      </c>
      <c r="C25" s="29" t="s">
        <v>56</v>
      </c>
      <c r="D25" s="25" t="s">
        <v>57</v>
      </c>
      <c r="E25" s="36"/>
      <c r="F25" s="85"/>
      <c r="G25" s="26" t="s">
        <v>29</v>
      </c>
      <c r="H25" s="26" t="s">
        <v>30</v>
      </c>
    </row>
    <row r="26" spans="1:8" x14ac:dyDescent="0.25">
      <c r="A26" s="37" t="s">
        <v>58</v>
      </c>
      <c r="B26" s="24">
        <v>3222</v>
      </c>
      <c r="C26" s="18" t="s">
        <v>59</v>
      </c>
      <c r="D26" s="25" t="s">
        <v>60</v>
      </c>
      <c r="E26" s="36"/>
      <c r="F26" s="84"/>
      <c r="G26" s="26" t="s">
        <v>29</v>
      </c>
      <c r="H26" s="26" t="s">
        <v>30</v>
      </c>
    </row>
    <row r="27" spans="1:8" x14ac:dyDescent="0.25">
      <c r="A27" s="38" t="s">
        <v>61</v>
      </c>
      <c r="B27" s="4">
        <v>3223</v>
      </c>
      <c r="C27" s="4"/>
      <c r="D27" s="5" t="s">
        <v>62</v>
      </c>
      <c r="E27" s="39">
        <f>SUM(E28:E29)</f>
        <v>0</v>
      </c>
      <c r="F27" s="40">
        <f>SUM(F28:F29)</f>
        <v>312003.65000000002</v>
      </c>
      <c r="G27" s="26" t="s">
        <v>63</v>
      </c>
      <c r="H27" s="26"/>
    </row>
    <row r="28" spans="1:8" x14ac:dyDescent="0.25">
      <c r="A28" s="41" t="s">
        <v>64</v>
      </c>
      <c r="B28" s="24">
        <v>32231</v>
      </c>
      <c r="C28" s="24" t="s">
        <v>65</v>
      </c>
      <c r="D28" s="25" t="s">
        <v>66</v>
      </c>
      <c r="E28" s="36"/>
      <c r="F28" s="100">
        <v>312003.65000000002</v>
      </c>
      <c r="G28" s="26" t="s">
        <v>63</v>
      </c>
      <c r="H28" s="26"/>
    </row>
    <row r="29" spans="1:8" x14ac:dyDescent="0.25">
      <c r="A29" s="42" t="s">
        <v>67</v>
      </c>
      <c r="B29" s="24">
        <v>32233</v>
      </c>
      <c r="C29" s="24" t="s">
        <v>68</v>
      </c>
      <c r="D29" s="25" t="s">
        <v>69</v>
      </c>
      <c r="E29" s="36"/>
      <c r="F29" s="101"/>
      <c r="G29" s="26" t="s">
        <v>63</v>
      </c>
      <c r="H29" s="26"/>
    </row>
    <row r="30" spans="1:8" x14ac:dyDescent="0.25">
      <c r="A30" s="38" t="s">
        <v>70</v>
      </c>
      <c r="B30" s="96">
        <v>3224</v>
      </c>
      <c r="C30" s="96"/>
      <c r="D30" s="5" t="s">
        <v>71</v>
      </c>
      <c r="E30" s="98">
        <f>SUM(E32)</f>
        <v>0</v>
      </c>
      <c r="F30" s="98">
        <v>18007.46</v>
      </c>
      <c r="G30" s="100"/>
      <c r="H30" s="83"/>
    </row>
    <row r="31" spans="1:8" x14ac:dyDescent="0.25">
      <c r="A31" s="43"/>
      <c r="B31" s="97"/>
      <c r="C31" s="97"/>
      <c r="D31" s="44" t="s">
        <v>72</v>
      </c>
      <c r="E31" s="99"/>
      <c r="F31" s="99"/>
      <c r="G31" s="101"/>
      <c r="H31" s="84"/>
    </row>
    <row r="32" spans="1:8" x14ac:dyDescent="0.25">
      <c r="A32" s="104"/>
      <c r="B32" s="89">
        <v>3224</v>
      </c>
      <c r="C32" s="32" t="s">
        <v>73</v>
      </c>
      <c r="D32" s="45" t="s">
        <v>74</v>
      </c>
      <c r="E32" s="92"/>
      <c r="F32" s="83">
        <v>18007.46</v>
      </c>
      <c r="G32" s="83" t="s">
        <v>29</v>
      </c>
      <c r="H32" s="26" t="s">
        <v>30</v>
      </c>
    </row>
    <row r="33" spans="1:8" x14ac:dyDescent="0.25">
      <c r="A33" s="105"/>
      <c r="B33" s="90"/>
      <c r="C33" s="32" t="s">
        <v>75</v>
      </c>
      <c r="D33" s="19" t="s">
        <v>76</v>
      </c>
      <c r="E33" s="93"/>
      <c r="F33" s="85"/>
      <c r="G33" s="85"/>
      <c r="H33" s="30" t="s">
        <v>30</v>
      </c>
    </row>
    <row r="34" spans="1:8" x14ac:dyDescent="0.25">
      <c r="A34" s="105"/>
      <c r="B34" s="90"/>
      <c r="C34" s="32" t="s">
        <v>77</v>
      </c>
      <c r="D34" s="46" t="s">
        <v>78</v>
      </c>
      <c r="E34" s="93"/>
      <c r="F34" s="85"/>
      <c r="G34" s="85"/>
      <c r="H34" s="47" t="s">
        <v>30</v>
      </c>
    </row>
    <row r="35" spans="1:8" x14ac:dyDescent="0.25">
      <c r="A35" s="105"/>
      <c r="B35" s="90"/>
      <c r="C35" s="48" t="s">
        <v>79</v>
      </c>
      <c r="D35" s="20" t="s">
        <v>80</v>
      </c>
      <c r="E35" s="93"/>
      <c r="F35" s="85"/>
      <c r="G35" s="85"/>
      <c r="H35" s="47" t="s">
        <v>30</v>
      </c>
    </row>
    <row r="36" spans="1:8" x14ac:dyDescent="0.25">
      <c r="A36" s="105"/>
      <c r="B36" s="90"/>
      <c r="C36" s="48" t="s">
        <v>46</v>
      </c>
      <c r="D36" s="20" t="s">
        <v>47</v>
      </c>
      <c r="E36" s="93"/>
      <c r="F36" s="85"/>
      <c r="G36" s="85"/>
      <c r="H36" s="47" t="s">
        <v>30</v>
      </c>
    </row>
    <row r="37" spans="1:8" x14ac:dyDescent="0.25">
      <c r="A37" s="49" t="s">
        <v>81</v>
      </c>
      <c r="B37" s="14">
        <v>3225</v>
      </c>
      <c r="C37" s="14"/>
      <c r="D37" s="13" t="s">
        <v>82</v>
      </c>
      <c r="E37" s="15">
        <f>SUM(E38:E42)</f>
        <v>0</v>
      </c>
      <c r="F37" s="16">
        <v>8740.02</v>
      </c>
      <c r="G37" s="30"/>
      <c r="H37" s="17"/>
    </row>
    <row r="38" spans="1:8" x14ac:dyDescent="0.25">
      <c r="A38" s="106" t="s">
        <v>83</v>
      </c>
      <c r="B38" s="89">
        <v>32251</v>
      </c>
      <c r="C38" s="32" t="s">
        <v>84</v>
      </c>
      <c r="D38" s="20" t="s">
        <v>85</v>
      </c>
      <c r="E38" s="92"/>
      <c r="F38" s="92">
        <v>8740.02</v>
      </c>
      <c r="G38" s="95" t="s">
        <v>29</v>
      </c>
      <c r="H38" s="83" t="s">
        <v>30</v>
      </c>
    </row>
    <row r="39" spans="1:8" x14ac:dyDescent="0.25">
      <c r="A39" s="107"/>
      <c r="B39" s="90"/>
      <c r="C39" s="32" t="s">
        <v>86</v>
      </c>
      <c r="D39" s="33" t="s">
        <v>87</v>
      </c>
      <c r="E39" s="93"/>
      <c r="F39" s="93"/>
      <c r="G39" s="95"/>
      <c r="H39" s="85"/>
    </row>
    <row r="40" spans="1:8" x14ac:dyDescent="0.25">
      <c r="A40" s="107"/>
      <c r="B40" s="90"/>
      <c r="C40" s="32" t="s">
        <v>88</v>
      </c>
      <c r="D40" s="20" t="s">
        <v>89</v>
      </c>
      <c r="E40" s="93"/>
      <c r="F40" s="93"/>
      <c r="G40" s="95"/>
      <c r="H40" s="85"/>
    </row>
    <row r="41" spans="1:8" x14ac:dyDescent="0.25">
      <c r="A41" s="108"/>
      <c r="B41" s="91"/>
      <c r="C41" s="18" t="s">
        <v>90</v>
      </c>
      <c r="D41" s="20" t="s">
        <v>91</v>
      </c>
      <c r="E41" s="94"/>
      <c r="F41" s="94"/>
      <c r="G41" s="95"/>
      <c r="H41" s="84"/>
    </row>
    <row r="42" spans="1:8" x14ac:dyDescent="0.25">
      <c r="A42" s="50" t="s">
        <v>92</v>
      </c>
      <c r="B42" s="31">
        <v>3227</v>
      </c>
      <c r="C42" s="21" t="s">
        <v>93</v>
      </c>
      <c r="D42" s="33" t="s">
        <v>94</v>
      </c>
      <c r="E42" s="51"/>
      <c r="F42" s="16">
        <v>0</v>
      </c>
      <c r="G42" s="47" t="s">
        <v>29</v>
      </c>
      <c r="H42" s="30" t="s">
        <v>30</v>
      </c>
    </row>
    <row r="43" spans="1:8" ht="16.5" x14ac:dyDescent="0.3">
      <c r="A43" s="69"/>
      <c r="B43" s="70"/>
      <c r="C43" s="70"/>
      <c r="D43" s="69" t="s">
        <v>95</v>
      </c>
      <c r="E43" s="71"/>
      <c r="F43" s="72">
        <f>F44+F48+F50+F52+F56+F57+F60+F63+F65</f>
        <v>376272.93999999994</v>
      </c>
      <c r="G43" s="73"/>
      <c r="H43" s="74"/>
    </row>
    <row r="44" spans="1:8" x14ac:dyDescent="0.25">
      <c r="A44" s="49" t="s">
        <v>96</v>
      </c>
      <c r="B44" s="14">
        <v>3231</v>
      </c>
      <c r="C44" s="14"/>
      <c r="D44" s="13" t="s">
        <v>97</v>
      </c>
      <c r="E44" s="15">
        <f>SUM(E45:E47)</f>
        <v>0</v>
      </c>
      <c r="F44" s="16">
        <f>SUM(F45:F47)</f>
        <v>18007.46</v>
      </c>
      <c r="G44" s="30"/>
      <c r="H44" s="30"/>
    </row>
    <row r="45" spans="1:8" x14ac:dyDescent="0.25">
      <c r="A45" s="50" t="s">
        <v>98</v>
      </c>
      <c r="B45" s="31">
        <v>32311</v>
      </c>
      <c r="C45" s="31" t="s">
        <v>99</v>
      </c>
      <c r="D45" s="33" t="s">
        <v>100</v>
      </c>
      <c r="E45" s="51"/>
      <c r="F45" s="83">
        <v>18007.46</v>
      </c>
      <c r="G45" s="30" t="s">
        <v>101</v>
      </c>
      <c r="H45" s="30"/>
    </row>
    <row r="46" spans="1:8" x14ac:dyDescent="0.25">
      <c r="A46" s="50" t="s">
        <v>102</v>
      </c>
      <c r="B46" s="31">
        <v>32313</v>
      </c>
      <c r="C46" s="31" t="s">
        <v>103</v>
      </c>
      <c r="D46" s="33" t="s">
        <v>104</v>
      </c>
      <c r="E46" s="52"/>
      <c r="F46" s="85"/>
      <c r="G46" s="47" t="s">
        <v>63</v>
      </c>
      <c r="H46" s="30" t="s">
        <v>30</v>
      </c>
    </row>
    <row r="47" spans="1:8" x14ac:dyDescent="0.25">
      <c r="A47" s="50" t="s">
        <v>105</v>
      </c>
      <c r="B47" s="31">
        <v>32319</v>
      </c>
      <c r="C47" s="29" t="s">
        <v>106</v>
      </c>
      <c r="D47" s="33" t="s">
        <v>107</v>
      </c>
      <c r="E47" s="52"/>
      <c r="F47" s="84"/>
      <c r="G47" s="47" t="s">
        <v>29</v>
      </c>
      <c r="H47" s="30" t="s">
        <v>30</v>
      </c>
    </row>
    <row r="48" spans="1:8" x14ac:dyDescent="0.25">
      <c r="A48" s="49" t="s">
        <v>108</v>
      </c>
      <c r="B48" s="14">
        <v>3232</v>
      </c>
      <c r="C48" s="14"/>
      <c r="D48" s="13" t="s">
        <v>109</v>
      </c>
      <c r="E48" s="15">
        <f>SUM(E49)</f>
        <v>0</v>
      </c>
      <c r="F48" s="16">
        <f>SUM(F49)</f>
        <v>138032.04999999999</v>
      </c>
      <c r="G48" s="17"/>
      <c r="H48" s="30"/>
    </row>
    <row r="49" spans="1:8" x14ac:dyDescent="0.25">
      <c r="A49" s="50" t="s">
        <v>110</v>
      </c>
      <c r="B49" s="31">
        <v>3232</v>
      </c>
      <c r="C49" s="21" t="s">
        <v>111</v>
      </c>
      <c r="D49" s="33" t="s">
        <v>109</v>
      </c>
      <c r="E49" s="51"/>
      <c r="F49" s="17">
        <v>138032.04999999999</v>
      </c>
      <c r="G49" s="47" t="s">
        <v>29</v>
      </c>
      <c r="H49" s="30" t="s">
        <v>30</v>
      </c>
    </row>
    <row r="50" spans="1:8" x14ac:dyDescent="0.25">
      <c r="A50" s="49" t="s">
        <v>112</v>
      </c>
      <c r="B50" s="14">
        <v>3233</v>
      </c>
      <c r="C50" s="14"/>
      <c r="D50" s="13" t="s">
        <v>113</v>
      </c>
      <c r="E50" s="15">
        <f>SUM(E51)</f>
        <v>0</v>
      </c>
      <c r="F50" s="16">
        <f>SUM(F51)</f>
        <v>3013.8</v>
      </c>
      <c r="G50" s="17"/>
      <c r="H50" s="17"/>
    </row>
    <row r="51" spans="1:8" x14ac:dyDescent="0.25">
      <c r="A51" s="50" t="s">
        <v>114</v>
      </c>
      <c r="B51" s="31">
        <v>32339</v>
      </c>
      <c r="C51" s="31" t="s">
        <v>115</v>
      </c>
      <c r="D51" s="33" t="s">
        <v>116</v>
      </c>
      <c r="E51" s="51"/>
      <c r="F51" s="17">
        <v>3013.8</v>
      </c>
      <c r="G51" s="47" t="s">
        <v>29</v>
      </c>
      <c r="H51" s="30" t="s">
        <v>30</v>
      </c>
    </row>
    <row r="52" spans="1:8" x14ac:dyDescent="0.25">
      <c r="A52" s="49" t="s">
        <v>117</v>
      </c>
      <c r="B52" s="14">
        <v>3234</v>
      </c>
      <c r="C52" s="14"/>
      <c r="D52" s="13" t="s">
        <v>118</v>
      </c>
      <c r="E52" s="15">
        <f>SUM(E53:E55)</f>
        <v>0</v>
      </c>
      <c r="F52" s="16">
        <f>SUM(F53:F55)</f>
        <v>54022.37</v>
      </c>
      <c r="G52" s="30"/>
      <c r="H52" s="30"/>
    </row>
    <row r="53" spans="1:8" x14ac:dyDescent="0.25">
      <c r="A53" s="50" t="s">
        <v>119</v>
      </c>
      <c r="B53" s="31">
        <v>32341</v>
      </c>
      <c r="C53" s="31" t="s">
        <v>120</v>
      </c>
      <c r="D53" s="33" t="s">
        <v>121</v>
      </c>
      <c r="E53" s="51"/>
      <c r="F53" s="83">
        <v>54022.37</v>
      </c>
      <c r="G53" s="30" t="s">
        <v>101</v>
      </c>
      <c r="H53" s="30"/>
    </row>
    <row r="54" spans="1:8" x14ac:dyDescent="0.25">
      <c r="A54" s="50" t="s">
        <v>122</v>
      </c>
      <c r="B54" s="31">
        <v>32342</v>
      </c>
      <c r="C54" s="31" t="s">
        <v>123</v>
      </c>
      <c r="D54" s="33" t="s">
        <v>124</v>
      </c>
      <c r="E54" s="51"/>
      <c r="F54" s="85"/>
      <c r="G54" s="30" t="s">
        <v>101</v>
      </c>
      <c r="H54" s="30"/>
    </row>
    <row r="55" spans="1:8" x14ac:dyDescent="0.25">
      <c r="A55" s="50" t="s">
        <v>125</v>
      </c>
      <c r="B55" s="31">
        <v>32344</v>
      </c>
      <c r="C55" s="21" t="s">
        <v>126</v>
      </c>
      <c r="D55" s="33" t="s">
        <v>127</v>
      </c>
      <c r="E55" s="51"/>
      <c r="F55" s="84"/>
      <c r="G55" s="30" t="s">
        <v>29</v>
      </c>
      <c r="H55" s="30" t="s">
        <v>30</v>
      </c>
    </row>
    <row r="56" spans="1:8" x14ac:dyDescent="0.25">
      <c r="A56" s="53" t="s">
        <v>128</v>
      </c>
      <c r="B56" s="14">
        <v>3235</v>
      </c>
      <c r="C56" s="14"/>
      <c r="D56" s="13" t="s">
        <v>129</v>
      </c>
      <c r="E56" s="15"/>
      <c r="F56" s="16">
        <v>10548.3</v>
      </c>
      <c r="G56" s="30"/>
      <c r="H56" s="30"/>
    </row>
    <row r="57" spans="1:8" x14ac:dyDescent="0.25">
      <c r="A57" s="49" t="s">
        <v>130</v>
      </c>
      <c r="B57" s="14">
        <v>3236</v>
      </c>
      <c r="C57" s="14"/>
      <c r="D57" s="13" t="s">
        <v>131</v>
      </c>
      <c r="E57" s="15">
        <f>SUM(E58:E59)</f>
        <v>0</v>
      </c>
      <c r="F57" s="16">
        <v>37973.870000000003</v>
      </c>
      <c r="G57" s="17"/>
      <c r="H57" s="30"/>
    </row>
    <row r="58" spans="1:8" x14ac:dyDescent="0.25">
      <c r="A58" s="50" t="s">
        <v>132</v>
      </c>
      <c r="B58" s="31">
        <v>32361</v>
      </c>
      <c r="C58" s="31" t="s">
        <v>133</v>
      </c>
      <c r="D58" s="33" t="s">
        <v>134</v>
      </c>
      <c r="E58" s="51"/>
      <c r="F58" s="83">
        <v>37973.870000000003</v>
      </c>
      <c r="G58" s="47" t="s">
        <v>29</v>
      </c>
      <c r="H58" s="30" t="s">
        <v>30</v>
      </c>
    </row>
    <row r="59" spans="1:8" x14ac:dyDescent="0.25">
      <c r="A59" s="50" t="s">
        <v>135</v>
      </c>
      <c r="B59" s="31">
        <v>32363</v>
      </c>
      <c r="C59" s="29" t="s">
        <v>136</v>
      </c>
      <c r="D59" s="33" t="s">
        <v>137</v>
      </c>
      <c r="E59" s="51"/>
      <c r="F59" s="84"/>
      <c r="G59" s="47" t="s">
        <v>29</v>
      </c>
      <c r="H59" s="30" t="s">
        <v>30</v>
      </c>
    </row>
    <row r="60" spans="1:8" x14ac:dyDescent="0.25">
      <c r="A60" s="49" t="s">
        <v>138</v>
      </c>
      <c r="B60" s="14">
        <v>3237</v>
      </c>
      <c r="C60" s="14"/>
      <c r="D60" s="13" t="s">
        <v>139</v>
      </c>
      <c r="E60" s="15">
        <f>SUM(E61:E62)</f>
        <v>0</v>
      </c>
      <c r="F60" s="16">
        <f>SUM(F61:F62)</f>
        <v>93653.83</v>
      </c>
      <c r="G60" s="17"/>
      <c r="H60" s="30"/>
    </row>
    <row r="61" spans="1:8" x14ac:dyDescent="0.25">
      <c r="A61" s="50" t="s">
        <v>140</v>
      </c>
      <c r="B61" s="31">
        <v>32372</v>
      </c>
      <c r="C61" s="32" t="s">
        <v>141</v>
      </c>
      <c r="D61" s="33" t="s">
        <v>142</v>
      </c>
      <c r="E61" s="51"/>
      <c r="F61" s="83">
        <v>93653.83</v>
      </c>
      <c r="G61" s="30" t="s">
        <v>101</v>
      </c>
      <c r="H61" s="30" t="s">
        <v>30</v>
      </c>
    </row>
    <row r="62" spans="1:8" x14ac:dyDescent="0.25">
      <c r="A62" s="50" t="s">
        <v>143</v>
      </c>
      <c r="B62" s="31">
        <v>32373</v>
      </c>
      <c r="C62" s="32" t="s">
        <v>144</v>
      </c>
      <c r="D62" s="33" t="s">
        <v>145</v>
      </c>
      <c r="E62" s="51"/>
      <c r="F62" s="84"/>
      <c r="G62" s="30" t="s">
        <v>101</v>
      </c>
      <c r="H62" s="30" t="s">
        <v>30</v>
      </c>
    </row>
    <row r="63" spans="1:8" x14ac:dyDescent="0.25">
      <c r="A63" s="49" t="s">
        <v>146</v>
      </c>
      <c r="B63" s="14">
        <v>3238</v>
      </c>
      <c r="C63" s="14"/>
      <c r="D63" s="13" t="s">
        <v>147</v>
      </c>
      <c r="E63" s="15">
        <f>SUM(E64)</f>
        <v>0</v>
      </c>
      <c r="F63" s="16">
        <f>SUM(F64)</f>
        <v>7986.57</v>
      </c>
      <c r="G63" s="17"/>
      <c r="H63" s="30"/>
    </row>
    <row r="64" spans="1:8" x14ac:dyDescent="0.25">
      <c r="A64" s="50" t="s">
        <v>148</v>
      </c>
      <c r="B64" s="31">
        <v>32381</v>
      </c>
      <c r="C64" s="31" t="s">
        <v>149</v>
      </c>
      <c r="D64" s="33" t="s">
        <v>150</v>
      </c>
      <c r="E64" s="51"/>
      <c r="F64" s="17">
        <v>7986.57</v>
      </c>
      <c r="G64" s="30" t="s">
        <v>101</v>
      </c>
      <c r="H64" s="30" t="s">
        <v>30</v>
      </c>
    </row>
    <row r="65" spans="1:8" x14ac:dyDescent="0.25">
      <c r="A65" s="49" t="s">
        <v>151</v>
      </c>
      <c r="B65" s="14">
        <v>3239</v>
      </c>
      <c r="C65" s="14"/>
      <c r="D65" s="13" t="s">
        <v>152</v>
      </c>
      <c r="E65" s="15">
        <f>SUM(E66)</f>
        <v>0</v>
      </c>
      <c r="F65" s="16">
        <f>SUM(F66)</f>
        <v>13034.69</v>
      </c>
      <c r="G65" s="17"/>
      <c r="H65" s="30"/>
    </row>
    <row r="66" spans="1:8" x14ac:dyDescent="0.25">
      <c r="A66" s="50" t="s">
        <v>153</v>
      </c>
      <c r="B66" s="31">
        <v>32399</v>
      </c>
      <c r="C66" s="31" t="s">
        <v>154</v>
      </c>
      <c r="D66" s="33" t="s">
        <v>155</v>
      </c>
      <c r="E66" s="51"/>
      <c r="F66" s="17">
        <v>13034.69</v>
      </c>
      <c r="G66" s="47" t="s">
        <v>29</v>
      </c>
      <c r="H66" s="30" t="s">
        <v>30</v>
      </c>
    </row>
    <row r="67" spans="1:8" ht="16.5" x14ac:dyDescent="0.3">
      <c r="A67" s="75"/>
      <c r="B67" s="70"/>
      <c r="C67" s="70"/>
      <c r="D67" s="75" t="s">
        <v>156</v>
      </c>
      <c r="E67" s="71"/>
      <c r="F67" s="72">
        <f>F68+F72+F74+F75+F76</f>
        <v>98577.76</v>
      </c>
      <c r="G67" s="70"/>
      <c r="H67" s="76"/>
    </row>
    <row r="68" spans="1:8" x14ac:dyDescent="0.25">
      <c r="A68" s="49" t="s">
        <v>157</v>
      </c>
      <c r="B68" s="14">
        <v>3292</v>
      </c>
      <c r="C68" s="14"/>
      <c r="D68" s="13" t="s">
        <v>158</v>
      </c>
      <c r="E68" s="15">
        <f>SUM(E69:E71)</f>
        <v>0</v>
      </c>
      <c r="F68" s="16">
        <f>SUM(F69:F71)</f>
        <v>27000</v>
      </c>
      <c r="G68" s="17"/>
      <c r="H68" s="30"/>
    </row>
    <row r="69" spans="1:8" x14ac:dyDescent="0.25">
      <c r="A69" s="50" t="s">
        <v>159</v>
      </c>
      <c r="B69" s="31">
        <v>32922</v>
      </c>
      <c r="C69" s="31" t="s">
        <v>160</v>
      </c>
      <c r="D69" s="33" t="s">
        <v>161</v>
      </c>
      <c r="E69" s="54"/>
      <c r="F69" s="83">
        <v>27000</v>
      </c>
      <c r="G69" s="30" t="s">
        <v>101</v>
      </c>
      <c r="H69" s="30"/>
    </row>
    <row r="70" spans="1:8" x14ac:dyDescent="0.25">
      <c r="A70" s="50" t="s">
        <v>162</v>
      </c>
      <c r="B70" s="31">
        <v>32923</v>
      </c>
      <c r="C70" s="31" t="s">
        <v>163</v>
      </c>
      <c r="D70" s="33" t="s">
        <v>164</v>
      </c>
      <c r="E70" s="54"/>
      <c r="F70" s="85"/>
      <c r="G70" s="30" t="s">
        <v>101</v>
      </c>
      <c r="H70" s="30"/>
    </row>
    <row r="71" spans="1:8" x14ac:dyDescent="0.25">
      <c r="A71" s="50" t="s">
        <v>165</v>
      </c>
      <c r="B71" s="31">
        <v>32923</v>
      </c>
      <c r="C71" s="21" t="s">
        <v>166</v>
      </c>
      <c r="D71" s="33" t="s">
        <v>167</v>
      </c>
      <c r="E71" s="54"/>
      <c r="F71" s="84"/>
      <c r="G71" s="17" t="s">
        <v>29</v>
      </c>
      <c r="H71" s="30" t="s">
        <v>30</v>
      </c>
    </row>
    <row r="72" spans="1:8" x14ac:dyDescent="0.25">
      <c r="A72" s="49" t="s">
        <v>168</v>
      </c>
      <c r="B72" s="14">
        <v>3293</v>
      </c>
      <c r="C72" s="14"/>
      <c r="D72" s="13" t="s">
        <v>169</v>
      </c>
      <c r="E72" s="15">
        <f>SUM(E73)</f>
        <v>0</v>
      </c>
      <c r="F72" s="16">
        <v>2034.32</v>
      </c>
      <c r="G72" s="30"/>
      <c r="H72" s="30"/>
    </row>
    <row r="73" spans="1:8" x14ac:dyDescent="0.25">
      <c r="A73" s="50" t="s">
        <v>170</v>
      </c>
      <c r="B73" s="31">
        <v>32931</v>
      </c>
      <c r="C73" s="31" t="s">
        <v>171</v>
      </c>
      <c r="D73" s="33" t="s">
        <v>172</v>
      </c>
      <c r="E73" s="51"/>
      <c r="F73" s="17">
        <v>2034.32</v>
      </c>
      <c r="G73" s="30" t="s">
        <v>29</v>
      </c>
      <c r="H73" s="30" t="s">
        <v>30</v>
      </c>
    </row>
    <row r="74" spans="1:8" x14ac:dyDescent="0.25">
      <c r="A74" s="49" t="s">
        <v>173</v>
      </c>
      <c r="B74" s="14">
        <v>3294</v>
      </c>
      <c r="C74" s="29" t="s">
        <v>174</v>
      </c>
      <c r="D74" s="13" t="s">
        <v>175</v>
      </c>
      <c r="E74" s="15"/>
      <c r="F74" s="16">
        <v>979.49</v>
      </c>
      <c r="G74" s="17"/>
      <c r="H74" s="30" t="s">
        <v>30</v>
      </c>
    </row>
    <row r="75" spans="1:8" x14ac:dyDescent="0.25">
      <c r="A75" s="49" t="s">
        <v>176</v>
      </c>
      <c r="B75" s="14">
        <v>3295</v>
      </c>
      <c r="C75" s="29" t="s">
        <v>177</v>
      </c>
      <c r="D75" s="13" t="s">
        <v>178</v>
      </c>
      <c r="E75" s="15"/>
      <c r="F75" s="16">
        <v>22603.5</v>
      </c>
      <c r="G75" s="17" t="s">
        <v>29</v>
      </c>
      <c r="H75" s="30" t="s">
        <v>30</v>
      </c>
    </row>
    <row r="76" spans="1:8" x14ac:dyDescent="0.25">
      <c r="A76" s="49" t="s">
        <v>179</v>
      </c>
      <c r="B76" s="14">
        <v>3299</v>
      </c>
      <c r="C76" s="14"/>
      <c r="D76" s="13" t="s">
        <v>180</v>
      </c>
      <c r="E76" s="15">
        <f>SUM(E77:E78)</f>
        <v>0</v>
      </c>
      <c r="F76" s="16">
        <f>SUM(F77:F77)</f>
        <v>45960.45</v>
      </c>
      <c r="G76" s="17"/>
      <c r="H76" s="30"/>
    </row>
    <row r="77" spans="1:8" x14ac:dyDescent="0.25">
      <c r="A77" s="50" t="s">
        <v>181</v>
      </c>
      <c r="B77" s="31">
        <v>32991</v>
      </c>
      <c r="C77" s="18" t="s">
        <v>182</v>
      </c>
      <c r="D77" s="33" t="s">
        <v>183</v>
      </c>
      <c r="E77" s="51"/>
      <c r="F77" s="83">
        <v>45960.45</v>
      </c>
      <c r="G77" s="47" t="s">
        <v>29</v>
      </c>
      <c r="H77" s="30" t="s">
        <v>30</v>
      </c>
    </row>
    <row r="78" spans="1:8" x14ac:dyDescent="0.25">
      <c r="A78" s="50" t="s">
        <v>184</v>
      </c>
      <c r="B78" s="31">
        <v>32999</v>
      </c>
      <c r="C78" s="32" t="s">
        <v>185</v>
      </c>
      <c r="D78" s="33" t="s">
        <v>186</v>
      </c>
      <c r="E78" s="51"/>
      <c r="F78" s="84"/>
      <c r="G78" s="47" t="s">
        <v>29</v>
      </c>
      <c r="H78" s="30" t="s">
        <v>30</v>
      </c>
    </row>
    <row r="79" spans="1:8" ht="16.5" x14ac:dyDescent="0.3">
      <c r="A79" s="75"/>
      <c r="B79" s="70"/>
      <c r="C79" s="70"/>
      <c r="D79" s="75" t="s">
        <v>187</v>
      </c>
      <c r="E79" s="71"/>
      <c r="F79" s="72">
        <f>F80+F83+F84</f>
        <v>62461.02</v>
      </c>
      <c r="G79" s="70"/>
      <c r="H79" s="76"/>
    </row>
    <row r="80" spans="1:8" x14ac:dyDescent="0.25">
      <c r="A80" s="13" t="s">
        <v>188</v>
      </c>
      <c r="B80" s="14">
        <v>3431</v>
      </c>
      <c r="C80" s="14"/>
      <c r="D80" s="13" t="s">
        <v>189</v>
      </c>
      <c r="E80" s="15">
        <f>SUM(E81:E82)</f>
        <v>0</v>
      </c>
      <c r="F80" s="16">
        <f>SUM(F81:F81)</f>
        <v>5500.19</v>
      </c>
      <c r="G80" s="17"/>
      <c r="H80" s="17"/>
    </row>
    <row r="81" spans="1:8" x14ac:dyDescent="0.25">
      <c r="A81" s="33" t="s">
        <v>190</v>
      </c>
      <c r="B81" s="31">
        <v>34311</v>
      </c>
      <c r="C81" s="31" t="s">
        <v>191</v>
      </c>
      <c r="D81" s="33" t="s">
        <v>192</v>
      </c>
      <c r="E81" s="54"/>
      <c r="F81" s="100">
        <v>5500.19</v>
      </c>
      <c r="G81" s="30" t="s">
        <v>29</v>
      </c>
      <c r="H81" s="30" t="s">
        <v>30</v>
      </c>
    </row>
    <row r="82" spans="1:8" x14ac:dyDescent="0.25">
      <c r="A82" s="33" t="s">
        <v>193</v>
      </c>
      <c r="B82" s="55">
        <v>34312</v>
      </c>
      <c r="C82" s="31" t="s">
        <v>191</v>
      </c>
      <c r="D82" s="33" t="s">
        <v>194</v>
      </c>
      <c r="E82" s="54"/>
      <c r="F82" s="101"/>
      <c r="G82" s="30" t="s">
        <v>29</v>
      </c>
      <c r="H82" s="30" t="s">
        <v>30</v>
      </c>
    </row>
    <row r="83" spans="1:8" x14ac:dyDescent="0.25">
      <c r="A83" s="13" t="s">
        <v>195</v>
      </c>
      <c r="B83" s="14">
        <v>3433</v>
      </c>
      <c r="C83" s="14"/>
      <c r="D83" s="13" t="s">
        <v>196</v>
      </c>
      <c r="E83" s="15"/>
      <c r="F83" s="16">
        <v>55981.34</v>
      </c>
      <c r="G83" s="17"/>
      <c r="H83" s="30" t="s">
        <v>30</v>
      </c>
    </row>
    <row r="84" spans="1:8" x14ac:dyDescent="0.25">
      <c r="A84" s="13" t="s">
        <v>197</v>
      </c>
      <c r="B84" s="14">
        <v>3434</v>
      </c>
      <c r="C84" s="14"/>
      <c r="D84" s="13" t="s">
        <v>198</v>
      </c>
      <c r="E84" s="15"/>
      <c r="F84" s="16">
        <v>979.49</v>
      </c>
      <c r="G84" s="17"/>
      <c r="H84" s="17"/>
    </row>
    <row r="85" spans="1:8" ht="16.5" x14ac:dyDescent="0.3">
      <c r="A85" s="75"/>
      <c r="B85" s="70"/>
      <c r="C85" s="70"/>
      <c r="D85" s="75" t="s">
        <v>199</v>
      </c>
      <c r="E85" s="71"/>
      <c r="F85" s="72">
        <f>F86+F88</f>
        <v>660926.32000000007</v>
      </c>
      <c r="G85" s="70"/>
      <c r="H85" s="76"/>
    </row>
    <row r="86" spans="1:8" x14ac:dyDescent="0.25">
      <c r="A86" s="56" t="s">
        <v>200</v>
      </c>
      <c r="B86" s="14">
        <v>422</v>
      </c>
      <c r="C86" s="14"/>
      <c r="D86" s="56" t="s">
        <v>201</v>
      </c>
      <c r="E86" s="15">
        <f>SUM(E87:E87)</f>
        <v>0</v>
      </c>
      <c r="F86" s="15">
        <v>203356.14</v>
      </c>
      <c r="G86" s="14"/>
      <c r="H86" s="14"/>
    </row>
    <row r="87" spans="1:8" x14ac:dyDescent="0.25">
      <c r="A87" s="33" t="s">
        <v>202</v>
      </c>
      <c r="B87" s="31">
        <v>4227</v>
      </c>
      <c r="C87" s="18" t="s">
        <v>203</v>
      </c>
      <c r="D87" s="33" t="s">
        <v>204</v>
      </c>
      <c r="E87" s="51"/>
      <c r="F87" s="17">
        <v>127333.04</v>
      </c>
      <c r="G87" s="17" t="s">
        <v>29</v>
      </c>
      <c r="H87" s="30" t="s">
        <v>30</v>
      </c>
    </row>
    <row r="88" spans="1:8" x14ac:dyDescent="0.25">
      <c r="A88" s="13" t="s">
        <v>205</v>
      </c>
      <c r="B88" s="14">
        <v>424</v>
      </c>
      <c r="C88" s="18" t="s">
        <v>206</v>
      </c>
      <c r="D88" s="13" t="s">
        <v>207</v>
      </c>
      <c r="E88" s="15"/>
      <c r="F88" s="80">
        <v>457570.18</v>
      </c>
      <c r="G88" s="16" t="s">
        <v>29</v>
      </c>
      <c r="H88" s="67" t="s">
        <v>30</v>
      </c>
    </row>
    <row r="89" spans="1:8" x14ac:dyDescent="0.25">
      <c r="A89" s="102" t="s">
        <v>208</v>
      </c>
      <c r="B89" s="102"/>
      <c r="C89" s="102"/>
      <c r="D89" s="102"/>
      <c r="E89" s="15">
        <f>E12+E23+E27+E30+E37+E44+E48+E50+E52+E56+E57+E60+E63+E65+E68+E72+E74+E75+E76+E80+E83+E84+E86+E88</f>
        <v>0</v>
      </c>
      <c r="F89" s="16">
        <f>F12+F23+F27+F30+F37+F44+F48+F50+F52+F56+F57+F60+F63+F65+F68+F72+F74+F75+F76+F80+F83+F84+F86+F42+F88</f>
        <v>1693028.68</v>
      </c>
      <c r="G89" s="103"/>
      <c r="H89" s="103"/>
    </row>
    <row r="90" spans="1:8" x14ac:dyDescent="0.25">
      <c r="A90" s="57" t="s">
        <v>209</v>
      </c>
      <c r="B90" s="58"/>
      <c r="C90" s="58"/>
      <c r="D90" s="58"/>
      <c r="E90" s="59"/>
      <c r="F90" s="58"/>
      <c r="G90" s="58"/>
      <c r="H90" s="58"/>
    </row>
    <row r="91" spans="1:8" x14ac:dyDescent="0.25">
      <c r="A91" s="34" t="s">
        <v>210</v>
      </c>
      <c r="B91" s="34"/>
      <c r="C91" s="34"/>
      <c r="D91" s="34"/>
      <c r="E91" s="60"/>
      <c r="F91" s="34"/>
      <c r="G91" s="34"/>
      <c r="H91" s="34"/>
    </row>
    <row r="92" spans="1:8" x14ac:dyDescent="0.25">
      <c r="A92" s="57" t="s">
        <v>211</v>
      </c>
      <c r="B92" s="58"/>
      <c r="C92" s="58"/>
      <c r="D92" s="58"/>
      <c r="E92" s="59"/>
      <c r="F92" s="58"/>
      <c r="G92" s="58"/>
      <c r="H92" s="58"/>
    </row>
    <row r="93" spans="1:8" x14ac:dyDescent="0.25">
      <c r="A93" s="57" t="s">
        <v>212</v>
      </c>
      <c r="B93" s="57"/>
      <c r="C93" s="57"/>
      <c r="D93" s="57"/>
      <c r="E93" s="61"/>
      <c r="F93" s="62"/>
      <c r="G93" s="62"/>
      <c r="H93" s="62"/>
    </row>
    <row r="94" spans="1:8" x14ac:dyDescent="0.25">
      <c r="A94" s="57" t="s">
        <v>218</v>
      </c>
      <c r="B94" s="57"/>
      <c r="C94" s="57"/>
      <c r="D94" s="57"/>
      <c r="E94" s="61"/>
      <c r="F94" s="62"/>
      <c r="G94" s="62"/>
      <c r="H94" s="62"/>
    </row>
    <row r="95" spans="1:8" ht="16.5" x14ac:dyDescent="0.3">
      <c r="A95" s="2"/>
      <c r="B95" s="2"/>
      <c r="C95" s="2"/>
      <c r="D95" s="2"/>
      <c r="E95" s="63"/>
      <c r="F95" s="64"/>
      <c r="G95" s="64"/>
      <c r="H95" s="64"/>
    </row>
    <row r="96" spans="1:8" ht="16.5" x14ac:dyDescent="0.3">
      <c r="A96" s="2" t="s">
        <v>219</v>
      </c>
      <c r="B96" s="2"/>
      <c r="C96" s="2"/>
      <c r="D96" s="2"/>
      <c r="E96" s="63"/>
      <c r="F96" s="64"/>
      <c r="G96" s="82" t="s">
        <v>213</v>
      </c>
      <c r="H96" s="64"/>
    </row>
    <row r="97" spans="1:8" ht="16.5" x14ac:dyDescent="0.3">
      <c r="A97" s="81" t="s">
        <v>214</v>
      </c>
      <c r="B97" s="81"/>
      <c r="D97" s="2"/>
      <c r="E97" s="63"/>
      <c r="F97" s="64"/>
      <c r="G97" s="82" t="s">
        <v>215</v>
      </c>
      <c r="H97" s="64"/>
    </row>
    <row r="98" spans="1:8" ht="16.5" x14ac:dyDescent="0.3">
      <c r="A98" s="81" t="s">
        <v>216</v>
      </c>
      <c r="B98" s="81"/>
      <c r="D98" s="2"/>
      <c r="E98" s="63"/>
      <c r="F98" s="64"/>
      <c r="G98" s="64"/>
      <c r="H98" s="64"/>
    </row>
    <row r="99" spans="1:8" ht="16.5" x14ac:dyDescent="0.3">
      <c r="A99" s="2"/>
      <c r="B99" s="2"/>
      <c r="C99" s="2"/>
      <c r="D99" s="2"/>
      <c r="E99" s="63"/>
      <c r="F99" s="64"/>
      <c r="G99" s="64"/>
      <c r="H99" s="64"/>
    </row>
  </sheetData>
  <mergeCells count="42">
    <mergeCell ref="F53:F55"/>
    <mergeCell ref="F58:F59"/>
    <mergeCell ref="F61:F62"/>
    <mergeCell ref="F69:F71"/>
    <mergeCell ref="H38:H41"/>
    <mergeCell ref="A89:D89"/>
    <mergeCell ref="G89:H89"/>
    <mergeCell ref="E13:E16"/>
    <mergeCell ref="A32:A36"/>
    <mergeCell ref="B32:B36"/>
    <mergeCell ref="E32:E36"/>
    <mergeCell ref="F32:F36"/>
    <mergeCell ref="G32:G36"/>
    <mergeCell ref="A38:A41"/>
    <mergeCell ref="B38:B41"/>
    <mergeCell ref="E38:E41"/>
    <mergeCell ref="F38:F41"/>
    <mergeCell ref="F77:F78"/>
    <mergeCell ref="F81:F82"/>
    <mergeCell ref="F45:F47"/>
    <mergeCell ref="G38:G41"/>
    <mergeCell ref="B30:B31"/>
    <mergeCell ref="C30:C31"/>
    <mergeCell ref="E30:E31"/>
    <mergeCell ref="F30:F31"/>
    <mergeCell ref="G30:G31"/>
    <mergeCell ref="H30:H31"/>
    <mergeCell ref="H20:H22"/>
    <mergeCell ref="A3:H3"/>
    <mergeCell ref="A4:H4"/>
    <mergeCell ref="A5:H5"/>
    <mergeCell ref="A13:A19"/>
    <mergeCell ref="B13:B15"/>
    <mergeCell ref="G13:G14"/>
    <mergeCell ref="H13:H14"/>
    <mergeCell ref="A20:A22"/>
    <mergeCell ref="B20:B22"/>
    <mergeCell ref="E20:E22"/>
    <mergeCell ref="G20:G22"/>
    <mergeCell ref="F13:F22"/>
    <mergeCell ref="F28:F29"/>
    <mergeCell ref="F24:F26"/>
  </mergeCells>
  <pageMargins left="0.25" right="0.25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2023-02-23T12:53:40Z</cp:lastPrinted>
  <dcterms:created xsi:type="dcterms:W3CDTF">2022-12-19T22:01:04Z</dcterms:created>
  <dcterms:modified xsi:type="dcterms:W3CDTF">2023-02-23T13:56:38Z</dcterms:modified>
</cp:coreProperties>
</file>